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inancial Reports 2022-2023\"/>
    </mc:Choice>
  </mc:AlternateContent>
  <xr:revisionPtr revIDLastSave="0" documentId="13_ncr:1_{47BFF75B-E0AB-40B6-98AF-8F0E4B210572}" xr6:coauthVersionLast="47" xr6:coauthVersionMax="47" xr10:uidLastSave="{00000000-0000-0000-0000-000000000000}"/>
  <bookViews>
    <workbookView xWindow="-120" yWindow="-120" windowWidth="20730" windowHeight="11160" xr2:uid="{2065927F-1993-4ED8-A755-5EF582B9BB2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1" i="1"/>
  <c r="F30" i="1"/>
  <c r="F29" i="1"/>
  <c r="F28" i="1"/>
  <c r="G26" i="1"/>
  <c r="H26" i="1" s="1"/>
  <c r="F26" i="1"/>
  <c r="E26" i="1"/>
  <c r="F16" i="1"/>
  <c r="F32" i="1" l="1"/>
</calcChain>
</file>

<file path=xl/sharedStrings.xml><?xml version="1.0" encoding="utf-8"?>
<sst xmlns="http://schemas.openxmlformats.org/spreadsheetml/2006/main" count="47" uniqueCount="40">
  <si>
    <t>Summary of Financial Position</t>
  </si>
  <si>
    <t>Bank Reconciliation @ 1st December 2022</t>
  </si>
  <si>
    <t>Bank balance - Unity</t>
  </si>
  <si>
    <t>Less unpresented cheques</t>
  </si>
  <si>
    <t>Total</t>
  </si>
  <si>
    <t>Cash book</t>
  </si>
  <si>
    <t>Payments made at the last meeting</t>
  </si>
  <si>
    <t>Payments made since the last meeting</t>
  </si>
  <si>
    <t>NPTS</t>
  </si>
  <si>
    <t>GDPR Training</t>
  </si>
  <si>
    <t>Viking</t>
  </si>
  <si>
    <t>Warm space items</t>
  </si>
  <si>
    <t>Unity Trust</t>
  </si>
  <si>
    <t>Bank Charges</t>
  </si>
  <si>
    <t>Receipts since the last meeting</t>
  </si>
  <si>
    <t>Payments to be agreed at this meeting</t>
  </si>
  <si>
    <t xml:space="preserve"> Nick Sharp</t>
  </si>
  <si>
    <t>Handymans salary and expenses Nov</t>
  </si>
  <si>
    <t>Bacs</t>
  </si>
  <si>
    <t>Alan Arber</t>
  </si>
  <si>
    <t>Clerks salary and expenses Nov</t>
  </si>
  <si>
    <t>HMRC</t>
  </si>
  <si>
    <t>Tax and NI</t>
  </si>
  <si>
    <t>Pearson prints</t>
  </si>
  <si>
    <t>Pearson prints for warms space banner</t>
  </si>
  <si>
    <t xml:space="preserve">Alan Arber </t>
  </si>
  <si>
    <t>R Leggett</t>
  </si>
  <si>
    <t>Neighbourhood plan</t>
  </si>
  <si>
    <t>M P Stephenson</t>
  </si>
  <si>
    <t>Xmas Tree</t>
  </si>
  <si>
    <t>bacs</t>
  </si>
  <si>
    <t>Represented as:</t>
  </si>
  <si>
    <t>Neighbourhood Plan - Locality</t>
  </si>
  <si>
    <t>Neighbourhood Plan - SNC</t>
  </si>
  <si>
    <t>Covid Grant</t>
  </si>
  <si>
    <t>CIL</t>
  </si>
  <si>
    <t>General Reserves</t>
  </si>
  <si>
    <t>VAT reclaimed</t>
  </si>
  <si>
    <t>Vat to be reclaimed</t>
  </si>
  <si>
    <t xml:space="preserve">Grants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</si>
</sst>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[$£-809]#,##0.00&quot; &quot;;&quot;-&quot;[$£-809]#,##0.00&quot; &quot;;&quot; &quot;[$£-809]&quot;-&quot;00&quot; &quot;;&quot; &quot;@&quot; &quot;"/>
    <numFmt numFmtId="165" formatCode="&quot;£&quot;#,##0.00"/>
    <numFmt numFmtId="166" formatCode="[$£-809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43" fontId="0" fillId="0" borderId="0" xfId="1" applyFont="1"/>
    <xf numFmtId="43" fontId="3" fillId="0" borderId="0" xfId="1" applyFont="1" applyFill="1"/>
    <xf numFmtId="43" fontId="3" fillId="0" borderId="0" xfId="1" applyFont="1" applyFill="1" applyBorder="1"/>
    <xf numFmtId="43" fontId="0" fillId="0" borderId="0" xfId="0" applyNumberFormat="1"/>
    <xf numFmtId="165" fontId="0" fillId="0" borderId="0" xfId="0" applyNumberFormat="1"/>
    <xf numFmtId="43" fontId="0" fillId="0" borderId="0" xfId="1" applyFont="1" applyAlignment="1">
      <alignment horizontal="right"/>
    </xf>
    <xf numFmtId="4" fontId="0" fillId="0" borderId="0" xfId="0" applyNumberFormat="1"/>
    <xf numFmtId="166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ivetshall%20PC/Accounts/Accounts%202022-23/Working%20Accounts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 Budget Forecast"/>
      <sheetName val="Receipts"/>
      <sheetName val="Payments"/>
      <sheetName val="Balance"/>
      <sheetName val="2022 04"/>
      <sheetName val="2022 05"/>
      <sheetName val="2022 06"/>
      <sheetName val="2022 07"/>
      <sheetName val="2022 08"/>
      <sheetName val="2022 09"/>
      <sheetName val="2022 10"/>
      <sheetName val="2022 11"/>
      <sheetName val="2022 12"/>
      <sheetName val="2023 01"/>
      <sheetName val="VAT"/>
      <sheetName val="Earmarked Reserves"/>
      <sheetName val="Neighbourhood Plan"/>
      <sheetName val="Variances"/>
      <sheetName val="Asset Register"/>
    </sheetNames>
    <sheetDataSet>
      <sheetData sheetId="0"/>
      <sheetData sheetId="1"/>
      <sheetData sheetId="2"/>
      <sheetData sheetId="3">
        <row r="7">
          <cell r="H7">
            <v>31271.739999999994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E24">
            <v>249.82999999999998</v>
          </cell>
        </row>
        <row r="36">
          <cell r="E36">
            <v>237.91000000000003</v>
          </cell>
        </row>
      </sheetData>
      <sheetData sheetId="15">
        <row r="5">
          <cell r="M5">
            <v>187.68000000000006</v>
          </cell>
        </row>
        <row r="6">
          <cell r="M6">
            <v>5384.4</v>
          </cell>
        </row>
        <row r="7">
          <cell r="M7">
            <v>149.78999999999996</v>
          </cell>
        </row>
        <row r="8">
          <cell r="M8">
            <v>238.17000000000016</v>
          </cell>
        </row>
        <row r="10">
          <cell r="M10">
            <v>9100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4FE4D-24F4-449F-A568-9C68A00F6C0E}">
  <dimension ref="A1:H35"/>
  <sheetViews>
    <sheetView tabSelected="1" workbookViewId="0">
      <selection activeCell="E10" sqref="E10"/>
    </sheetView>
  </sheetViews>
  <sheetFormatPr defaultRowHeight="15" x14ac:dyDescent="0.25"/>
  <cols>
    <col min="1" max="1" width="38.5703125" bestFit="1" customWidth="1"/>
    <col min="2" max="2" width="26.28515625" bestFit="1" customWidth="1"/>
    <col min="3" max="3" width="34.140625" bestFit="1" customWidth="1"/>
    <col min="4" max="4" width="4.85546875" bestFit="1" customWidth="1"/>
    <col min="5" max="5" width="9.5703125" bestFit="1" customWidth="1"/>
    <col min="6" max="6" width="11" bestFit="1" customWidth="1"/>
    <col min="8" max="8" width="5.5703125" bestFit="1" customWidth="1"/>
  </cols>
  <sheetData>
    <row r="1" spans="1:8" x14ac:dyDescent="0.25">
      <c r="A1" s="13" t="s">
        <v>0</v>
      </c>
      <c r="B1" s="13"/>
      <c r="C1" s="13"/>
      <c r="D1" s="13"/>
      <c r="E1" s="13"/>
      <c r="F1" s="13"/>
    </row>
    <row r="3" spans="1:8" x14ac:dyDescent="0.25">
      <c r="A3" t="s">
        <v>1</v>
      </c>
    </row>
    <row r="5" spans="1:8" x14ac:dyDescent="0.25">
      <c r="A5" t="s">
        <v>2</v>
      </c>
      <c r="F5" s="1">
        <v>33832.11</v>
      </c>
    </row>
    <row r="6" spans="1:8" x14ac:dyDescent="0.25">
      <c r="A6" t="s">
        <v>3</v>
      </c>
    </row>
    <row r="7" spans="1:8" x14ac:dyDescent="0.25">
      <c r="A7" s="2" t="s">
        <v>4</v>
      </c>
      <c r="B7" s="3"/>
      <c r="C7" s="3"/>
      <c r="E7" s="4"/>
      <c r="F7" s="5"/>
      <c r="G7" s="4"/>
      <c r="H7" s="4"/>
    </row>
    <row r="8" spans="1:8" x14ac:dyDescent="0.25">
      <c r="A8" s="2"/>
      <c r="B8" s="3"/>
      <c r="C8" s="3"/>
      <c r="E8" s="4"/>
      <c r="F8" s="6"/>
      <c r="G8" s="4"/>
      <c r="H8" s="4"/>
    </row>
    <row r="9" spans="1:8" x14ac:dyDescent="0.25">
      <c r="A9" t="s">
        <v>5</v>
      </c>
      <c r="F9" s="1">
        <v>33832.11</v>
      </c>
    </row>
    <row r="11" spans="1:8" x14ac:dyDescent="0.25">
      <c r="A11" t="s">
        <v>6</v>
      </c>
      <c r="F11" s="7">
        <v>1146.53</v>
      </c>
    </row>
    <row r="13" spans="1:8" x14ac:dyDescent="0.25">
      <c r="A13" t="s">
        <v>7</v>
      </c>
      <c r="B13" t="s">
        <v>8</v>
      </c>
      <c r="C13" t="s">
        <v>9</v>
      </c>
      <c r="F13" s="8">
        <v>180</v>
      </c>
    </row>
    <row r="14" spans="1:8" x14ac:dyDescent="0.25">
      <c r="B14" t="s">
        <v>10</v>
      </c>
      <c r="C14" t="s">
        <v>11</v>
      </c>
      <c r="F14" s="8">
        <v>364.59</v>
      </c>
    </row>
    <row r="15" spans="1:8" x14ac:dyDescent="0.25">
      <c r="B15" t="s">
        <v>12</v>
      </c>
      <c r="C15" t="s">
        <v>13</v>
      </c>
      <c r="F15" s="8">
        <v>18</v>
      </c>
    </row>
    <row r="16" spans="1:8" x14ac:dyDescent="0.25">
      <c r="B16" t="s">
        <v>4</v>
      </c>
      <c r="F16" s="8">
        <f>SUM(F13:F15)</f>
        <v>562.58999999999992</v>
      </c>
    </row>
    <row r="17" spans="1:8" x14ac:dyDescent="0.25">
      <c r="A17" t="s">
        <v>14</v>
      </c>
    </row>
    <row r="18" spans="1:8" x14ac:dyDescent="0.25">
      <c r="A18" t="s">
        <v>15</v>
      </c>
    </row>
    <row r="19" spans="1:8" x14ac:dyDescent="0.25">
      <c r="A19" s="2">
        <v>44927</v>
      </c>
      <c r="B19" s="3" t="s">
        <v>16</v>
      </c>
      <c r="C19" s="3" t="s">
        <v>17</v>
      </c>
      <c r="D19" t="s">
        <v>18</v>
      </c>
      <c r="E19" s="4">
        <v>37.119999999999997</v>
      </c>
      <c r="F19" s="4"/>
    </row>
    <row r="20" spans="1:8" x14ac:dyDescent="0.25">
      <c r="A20" s="2">
        <v>44927</v>
      </c>
      <c r="B20" s="3" t="s">
        <v>19</v>
      </c>
      <c r="C20" s="3" t="s">
        <v>20</v>
      </c>
      <c r="D20" t="s">
        <v>18</v>
      </c>
      <c r="E20" s="9">
        <v>581.15</v>
      </c>
      <c r="F20" s="4"/>
    </row>
    <row r="21" spans="1:8" x14ac:dyDescent="0.25">
      <c r="A21" s="2">
        <v>44927</v>
      </c>
      <c r="B21" s="3" t="s">
        <v>21</v>
      </c>
      <c r="C21" s="3" t="s">
        <v>22</v>
      </c>
      <c r="D21" t="s">
        <v>18</v>
      </c>
      <c r="E21" s="4">
        <v>143.4</v>
      </c>
      <c r="F21" s="4"/>
      <c r="G21" s="10"/>
      <c r="H21" s="10"/>
    </row>
    <row r="22" spans="1:8" x14ac:dyDescent="0.25">
      <c r="A22" s="2">
        <v>44927</v>
      </c>
      <c r="B22" s="3" t="s">
        <v>23</v>
      </c>
      <c r="C22" s="3" t="s">
        <v>24</v>
      </c>
      <c r="D22" t="s">
        <v>18</v>
      </c>
      <c r="E22" s="4">
        <v>54</v>
      </c>
      <c r="F22" s="4"/>
      <c r="G22" s="10"/>
      <c r="H22" s="10"/>
    </row>
    <row r="23" spans="1:8" x14ac:dyDescent="0.25">
      <c r="A23" s="2">
        <v>44927</v>
      </c>
      <c r="B23" s="3" t="s">
        <v>25</v>
      </c>
      <c r="C23" s="3" t="s">
        <v>11</v>
      </c>
      <c r="D23" t="s">
        <v>18</v>
      </c>
      <c r="E23" s="4">
        <v>57.38</v>
      </c>
      <c r="F23" s="4"/>
      <c r="G23" s="10"/>
      <c r="H23" s="10"/>
    </row>
    <row r="24" spans="1:8" x14ac:dyDescent="0.25">
      <c r="A24" s="2">
        <v>44937</v>
      </c>
      <c r="B24" s="3" t="s">
        <v>26</v>
      </c>
      <c r="C24" s="3" t="s">
        <v>27</v>
      </c>
      <c r="D24" t="s">
        <v>18</v>
      </c>
      <c r="E24" s="4">
        <v>1531.32</v>
      </c>
      <c r="F24" s="4"/>
      <c r="G24" s="10"/>
      <c r="H24" s="10"/>
    </row>
    <row r="25" spans="1:8" x14ac:dyDescent="0.25">
      <c r="A25" s="2">
        <v>44937</v>
      </c>
      <c r="B25" s="3" t="s">
        <v>28</v>
      </c>
      <c r="C25" s="3" t="s">
        <v>29</v>
      </c>
      <c r="D25" t="s">
        <v>30</v>
      </c>
      <c r="E25" s="4">
        <v>156</v>
      </c>
      <c r="F25" s="4"/>
      <c r="G25" s="10"/>
      <c r="H25" s="10"/>
    </row>
    <row r="26" spans="1:8" x14ac:dyDescent="0.25">
      <c r="E26" s="7">
        <f>SUM(E19:E25)</f>
        <v>2560.37</v>
      </c>
      <c r="F26" s="11">
        <f>+SUM(F9)</f>
        <v>33832.11</v>
      </c>
      <c r="G26" s="10">
        <f>+[1]Balance!H7</f>
        <v>31271.739999999994</v>
      </c>
      <c r="H26" s="11">
        <f>+SUM(G26-F26+E26)</f>
        <v>-6.3664629124104977E-12</v>
      </c>
    </row>
    <row r="27" spans="1:8" x14ac:dyDescent="0.25">
      <c r="A27" t="s">
        <v>31</v>
      </c>
    </row>
    <row r="28" spans="1:8" x14ac:dyDescent="0.25">
      <c r="B28" s="3" t="s">
        <v>32</v>
      </c>
      <c r="F28" s="7">
        <f>+'[1]Earmarked Reserves'!M5</f>
        <v>187.68000000000006</v>
      </c>
    </row>
    <row r="29" spans="1:8" x14ac:dyDescent="0.25">
      <c r="B29" s="3" t="s">
        <v>33</v>
      </c>
      <c r="F29" s="7">
        <f>+'[1]Earmarked Reserves'!M6</f>
        <v>5384.4</v>
      </c>
    </row>
    <row r="30" spans="1:8" x14ac:dyDescent="0.25">
      <c r="B30" s="3" t="s">
        <v>34</v>
      </c>
      <c r="F30" s="7">
        <f>+'[1]Earmarked Reserves'!M7</f>
        <v>149.78999999999996</v>
      </c>
    </row>
    <row r="31" spans="1:8" x14ac:dyDescent="0.25">
      <c r="B31" s="3" t="s">
        <v>35</v>
      </c>
      <c r="F31" s="7">
        <f>+'[1]Earmarked Reserves'!M8</f>
        <v>238.17000000000016</v>
      </c>
    </row>
    <row r="32" spans="1:8" x14ac:dyDescent="0.25">
      <c r="B32" t="s">
        <v>36</v>
      </c>
      <c r="F32" s="7">
        <f>+F26-F28-F29-F30-F31</f>
        <v>27872.069999999996</v>
      </c>
    </row>
    <row r="33" spans="2:6" x14ac:dyDescent="0.25">
      <c r="B33" t="s">
        <v>37</v>
      </c>
      <c r="F33" s="7">
        <f>[1]VAT!E24</f>
        <v>249.82999999999998</v>
      </c>
    </row>
    <row r="34" spans="2:6" x14ac:dyDescent="0.25">
      <c r="B34" s="3" t="s">
        <v>38</v>
      </c>
      <c r="F34" s="7">
        <f>[1]VAT!E36</f>
        <v>237.91000000000003</v>
      </c>
    </row>
    <row r="35" spans="2:6" x14ac:dyDescent="0.25">
      <c r="B35" s="3" t="s">
        <v>39</v>
      </c>
      <c r="F35" s="12">
        <f>'[1]Earmarked Reserves'!M10</f>
        <v>9100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2023-01-12T11:28:59Z</cp:lastPrinted>
  <dcterms:created xsi:type="dcterms:W3CDTF">2023-01-12T11:26:12Z</dcterms:created>
  <dcterms:modified xsi:type="dcterms:W3CDTF">2023-01-12T11:32:08Z</dcterms:modified>
</cp:coreProperties>
</file>